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C:\Users\shsal\OneDrive\Рабочий стол\Thesis work\"/>
    </mc:Choice>
  </mc:AlternateContent>
  <xr:revisionPtr revIDLastSave="0" documentId="13_ncr:1_{438FEA7E-C48F-463E-BEDF-D6B666DE0A9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9" i="1" l="1"/>
  <c r="L111" i="1"/>
  <c r="K111" i="1"/>
  <c r="J127" i="1" s="1"/>
  <c r="J129" i="1" s="1"/>
  <c r="J111" i="1"/>
  <c r="H127" i="1"/>
  <c r="H129" i="1" s="1"/>
  <c r="I127" i="1"/>
  <c r="I129" i="1" s="1"/>
  <c r="L127" i="1"/>
  <c r="L129" i="1" s="1"/>
  <c r="G127" i="1"/>
  <c r="G67" i="1"/>
  <c r="M111" i="1"/>
  <c r="G47" i="1"/>
  <c r="G65" i="1" s="1"/>
  <c r="S10" i="1"/>
  <c r="K127" i="1" l="1"/>
  <c r="K129" i="1" s="1"/>
  <c r="G55" i="1"/>
</calcChain>
</file>

<file path=xl/sharedStrings.xml><?xml version="1.0" encoding="utf-8"?>
<sst xmlns="http://schemas.openxmlformats.org/spreadsheetml/2006/main" count="32" uniqueCount="29">
  <si>
    <t>zmin</t>
  </si>
  <si>
    <t>z0</t>
  </si>
  <si>
    <t>zmax</t>
  </si>
  <si>
    <t>z0ll</t>
  </si>
  <si>
    <t>ct(z)</t>
  </si>
  <si>
    <t>z[m]</t>
  </si>
  <si>
    <t>Terrain roughness</t>
  </si>
  <si>
    <t>vb</t>
  </si>
  <si>
    <t>cdir</t>
  </si>
  <si>
    <t>cseason</t>
  </si>
  <si>
    <t>vb0</t>
  </si>
  <si>
    <t>m/s</t>
  </si>
  <si>
    <t>vm</t>
  </si>
  <si>
    <t>c0z</t>
  </si>
  <si>
    <t>ῤ</t>
  </si>
  <si>
    <t>kg/m3</t>
  </si>
  <si>
    <t>qb</t>
  </si>
  <si>
    <t>ce(z)</t>
  </si>
  <si>
    <t>qp=</t>
  </si>
  <si>
    <t>N/m2</t>
  </si>
  <si>
    <t>alfa</t>
  </si>
  <si>
    <t>cpe for 0 degrees</t>
  </si>
  <si>
    <t>cpe for 180 degrees</t>
  </si>
  <si>
    <t>case 1</t>
  </si>
  <si>
    <t>case 2</t>
  </si>
  <si>
    <t>cp</t>
  </si>
  <si>
    <t>we=</t>
  </si>
  <si>
    <t>kN/m2</t>
  </si>
  <si>
    <t>kN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</si>
</sst>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1" fillId="0" borderId="0" xfId="0" applyFon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190500</xdr:colOff>
      <xdr:row>1</xdr:row>
      <xdr:rowOff>99060</xdr:rowOff>
    </xdr:from>
    <xdr:to>
      <xdr:col>15</xdr:col>
      <xdr:colOff>39100</xdr:colOff>
      <xdr:row>21</xdr:row>
      <xdr:rowOff>84331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E753653-5DEB-4153-AB36-7C80061009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19300" y="281940"/>
          <a:ext cx="7163800" cy="3658111"/>
        </a:xfrm>
        <a:prstGeom prst="rect">
          <a:avLst/>
        </a:prstGeom>
      </xdr:spPr>
    </xdr:pic>
    <xdr:clientData/>
  </xdr:twoCellAnchor>
  <xdr:twoCellAnchor editAs="oneCell">
    <xdr:from>
      <xdr:col>3</xdr:col>
      <xdr:colOff>510540</xdr:colOff>
      <xdr:row>23</xdr:row>
      <xdr:rowOff>60960</xdr:rowOff>
    </xdr:from>
    <xdr:to>
      <xdr:col>10</xdr:col>
      <xdr:colOff>44345</xdr:colOff>
      <xdr:row>28</xdr:row>
      <xdr:rowOff>137298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049A704-7EB3-490A-A742-2489C803D3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339340" y="4267200"/>
          <a:ext cx="3801005" cy="990738"/>
        </a:xfrm>
        <a:prstGeom prst="rect">
          <a:avLst/>
        </a:prstGeom>
      </xdr:spPr>
    </xdr:pic>
    <xdr:clientData/>
  </xdr:twoCellAnchor>
  <xdr:twoCellAnchor editAs="oneCell">
    <xdr:from>
      <xdr:col>4</xdr:col>
      <xdr:colOff>15240</xdr:colOff>
      <xdr:row>30</xdr:row>
      <xdr:rowOff>60960</xdr:rowOff>
    </xdr:from>
    <xdr:to>
      <xdr:col>6</xdr:col>
      <xdr:colOff>606043</xdr:colOff>
      <xdr:row>35</xdr:row>
      <xdr:rowOff>32509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3DBB5CBB-F112-4F02-B13E-E746F17B00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453640" y="5547360"/>
          <a:ext cx="1810003" cy="885949"/>
        </a:xfrm>
        <a:prstGeom prst="rect">
          <a:avLst/>
        </a:prstGeom>
      </xdr:spPr>
    </xdr:pic>
    <xdr:clientData/>
  </xdr:twoCellAnchor>
  <xdr:twoCellAnchor editAs="oneCell">
    <xdr:from>
      <xdr:col>3</xdr:col>
      <xdr:colOff>114300</xdr:colOff>
      <xdr:row>37</xdr:row>
      <xdr:rowOff>106680</xdr:rowOff>
    </xdr:from>
    <xdr:to>
      <xdr:col>15</xdr:col>
      <xdr:colOff>496374</xdr:colOff>
      <xdr:row>42</xdr:row>
      <xdr:rowOff>116334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608B182C-6F58-43C7-B7C9-E4C9685AE5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943100" y="6888480"/>
          <a:ext cx="7697274" cy="924054"/>
        </a:xfrm>
        <a:prstGeom prst="rect">
          <a:avLst/>
        </a:prstGeom>
      </xdr:spPr>
    </xdr:pic>
    <xdr:clientData/>
  </xdr:twoCellAnchor>
  <xdr:twoCellAnchor editAs="oneCell">
    <xdr:from>
      <xdr:col>2</xdr:col>
      <xdr:colOff>472440</xdr:colOff>
      <xdr:row>50</xdr:row>
      <xdr:rowOff>0</xdr:rowOff>
    </xdr:from>
    <xdr:to>
      <xdr:col>6</xdr:col>
      <xdr:colOff>596623</xdr:colOff>
      <xdr:row>52</xdr:row>
      <xdr:rowOff>91504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5FA7755F-4CCF-42C6-ADD5-2629261BD5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691640" y="9159240"/>
          <a:ext cx="2562583" cy="457264"/>
        </a:xfrm>
        <a:prstGeom prst="rect">
          <a:avLst/>
        </a:prstGeom>
      </xdr:spPr>
    </xdr:pic>
    <xdr:clientData/>
  </xdr:twoCellAnchor>
  <xdr:twoCellAnchor editAs="oneCell">
    <xdr:from>
      <xdr:col>2</xdr:col>
      <xdr:colOff>525780</xdr:colOff>
      <xdr:row>57</xdr:row>
      <xdr:rowOff>38100</xdr:rowOff>
    </xdr:from>
    <xdr:to>
      <xdr:col>14</xdr:col>
      <xdr:colOff>164800</xdr:colOff>
      <xdr:row>61</xdr:row>
      <xdr:rowOff>78213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2E972282-05B3-40F3-A7E2-C730D30855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744980" y="10477500"/>
          <a:ext cx="6954220" cy="771633"/>
        </a:xfrm>
        <a:prstGeom prst="rect">
          <a:avLst/>
        </a:prstGeom>
      </xdr:spPr>
    </xdr:pic>
    <xdr:clientData/>
  </xdr:twoCellAnchor>
  <xdr:twoCellAnchor editAs="oneCell">
    <xdr:from>
      <xdr:col>1</xdr:col>
      <xdr:colOff>289560</xdr:colOff>
      <xdr:row>67</xdr:row>
      <xdr:rowOff>139382</xdr:rowOff>
    </xdr:from>
    <xdr:to>
      <xdr:col>8</xdr:col>
      <xdr:colOff>525780</xdr:colOff>
      <xdr:row>84</xdr:row>
      <xdr:rowOff>59798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8FBBAD9-B368-4CCD-BBC0-6F47E1B9B2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899160" y="12407582"/>
          <a:ext cx="4503420" cy="3029376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67</xdr:row>
      <xdr:rowOff>0</xdr:rowOff>
    </xdr:from>
    <xdr:to>
      <xdr:col>30</xdr:col>
      <xdr:colOff>108912</xdr:colOff>
      <xdr:row>100</xdr:row>
      <xdr:rowOff>61811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7B56B47A-8DF2-4D94-9209-6F63B8544F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9144000" y="12268200"/>
          <a:ext cx="10145541" cy="6096851"/>
        </a:xfrm>
        <a:prstGeom prst="rect">
          <a:avLst/>
        </a:prstGeom>
      </xdr:spPr>
    </xdr:pic>
    <xdr:clientData/>
  </xdr:twoCellAnchor>
  <xdr:twoCellAnchor editAs="oneCell">
    <xdr:from>
      <xdr:col>18</xdr:col>
      <xdr:colOff>146611</xdr:colOff>
      <xdr:row>42</xdr:row>
      <xdr:rowOff>130629</xdr:rowOff>
    </xdr:from>
    <xdr:to>
      <xdr:col>25</xdr:col>
      <xdr:colOff>126668</xdr:colOff>
      <xdr:row>58</xdr:row>
      <xdr:rowOff>2178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58882A3F-CE4F-4F7E-B1D7-95B5C73875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1119411" y="7924800"/>
          <a:ext cx="5139886" cy="2832464"/>
        </a:xfrm>
        <a:prstGeom prst="rect">
          <a:avLst/>
        </a:prstGeom>
      </xdr:spPr>
    </xdr:pic>
    <xdr:clientData/>
  </xdr:twoCellAnchor>
  <xdr:twoCellAnchor editAs="oneCell">
    <xdr:from>
      <xdr:col>3</xdr:col>
      <xdr:colOff>457200</xdr:colOff>
      <xdr:row>101</xdr:row>
      <xdr:rowOff>124691</xdr:rowOff>
    </xdr:from>
    <xdr:to>
      <xdr:col>16</xdr:col>
      <xdr:colOff>147526</xdr:colOff>
      <xdr:row>109</xdr:row>
      <xdr:rowOff>40025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8B234BE8-DE92-41CC-B30D-5863F1A149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2286000" y="18343418"/>
          <a:ext cx="7615126" cy="1356207"/>
        </a:xfrm>
        <a:prstGeom prst="rect">
          <a:avLst/>
        </a:prstGeom>
      </xdr:spPr>
    </xdr:pic>
    <xdr:clientData/>
  </xdr:twoCellAnchor>
  <xdr:twoCellAnchor editAs="oneCell">
    <xdr:from>
      <xdr:col>4</xdr:col>
      <xdr:colOff>185530</xdr:colOff>
      <xdr:row>111</xdr:row>
      <xdr:rowOff>139149</xdr:rowOff>
    </xdr:from>
    <xdr:to>
      <xdr:col>14</xdr:col>
      <xdr:colOff>510276</xdr:colOff>
      <xdr:row>123</xdr:row>
      <xdr:rowOff>122891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FBDE51CF-EC7A-4035-85F5-4A2D43B8ED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2623930" y="20746279"/>
          <a:ext cx="6420746" cy="2210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E4:V129"/>
  <sheetViews>
    <sheetView tabSelected="1" topLeftCell="B111" zoomScaleNormal="100" workbookViewId="0">
      <selection activeCell="R132" sqref="R132"/>
    </sheetView>
  </sheetViews>
  <sheetFormatPr defaultRowHeight="14.4" x14ac:dyDescent="0.3"/>
  <cols>
    <col min="21" max="21" width="21.88671875" customWidth="1"/>
  </cols>
  <sheetData>
    <row r="4" spans="17:19" x14ac:dyDescent="0.3">
      <c r="R4" t="s">
        <v>5</v>
      </c>
      <c r="S4">
        <v>13</v>
      </c>
    </row>
    <row r="5" spans="17:19" x14ac:dyDescent="0.3">
      <c r="R5" t="s">
        <v>0</v>
      </c>
      <c r="S5">
        <v>1</v>
      </c>
    </row>
    <row r="6" spans="17:19" x14ac:dyDescent="0.3">
      <c r="R6" t="s">
        <v>1</v>
      </c>
      <c r="S6">
        <v>0.01</v>
      </c>
    </row>
    <row r="7" spans="17:19" x14ac:dyDescent="0.3">
      <c r="R7" t="s">
        <v>2</v>
      </c>
      <c r="S7">
        <v>200</v>
      </c>
    </row>
    <row r="8" spans="17:19" ht="15" thickBot="1" x14ac:dyDescent="0.35">
      <c r="R8" t="s">
        <v>3</v>
      </c>
      <c r="S8">
        <v>0.05</v>
      </c>
    </row>
    <row r="9" spans="17:19" x14ac:dyDescent="0.3">
      <c r="Q9" s="5" t="s">
        <v>6</v>
      </c>
      <c r="R9" s="6"/>
      <c r="S9" s="7"/>
    </row>
    <row r="10" spans="17:19" ht="15" thickBot="1" x14ac:dyDescent="0.35">
      <c r="Q10" s="1"/>
      <c r="R10" s="2" t="s">
        <v>4</v>
      </c>
      <c r="S10" s="3">
        <f>0.019*(S6/S8)^0.07*LN(S4/S6)</f>
        <v>0.12171724033049598</v>
      </c>
    </row>
    <row r="29" spans="21:22" x14ac:dyDescent="0.3">
      <c r="U29" t="s">
        <v>23</v>
      </c>
    </row>
    <row r="30" spans="21:22" x14ac:dyDescent="0.3">
      <c r="U30" t="s">
        <v>20</v>
      </c>
      <c r="V30">
        <v>21</v>
      </c>
    </row>
    <row r="31" spans="21:22" x14ac:dyDescent="0.3">
      <c r="U31" t="s">
        <v>21</v>
      </c>
      <c r="V31">
        <v>-0.9</v>
      </c>
    </row>
    <row r="32" spans="21:22" x14ac:dyDescent="0.3">
      <c r="U32" t="s">
        <v>22</v>
      </c>
      <c r="V32">
        <v>-2.8</v>
      </c>
    </row>
    <row r="34" spans="6:22" x14ac:dyDescent="0.3">
      <c r="U34" t="s">
        <v>24</v>
      </c>
      <c r="V34">
        <v>0.2</v>
      </c>
    </row>
    <row r="39" spans="6:22" x14ac:dyDescent="0.3">
      <c r="R39" t="s">
        <v>7</v>
      </c>
    </row>
    <row r="44" spans="6:22" x14ac:dyDescent="0.3">
      <c r="F44" t="s">
        <v>8</v>
      </c>
      <c r="G44">
        <v>1</v>
      </c>
    </row>
    <row r="45" spans="6:22" x14ac:dyDescent="0.3">
      <c r="F45" t="s">
        <v>9</v>
      </c>
      <c r="G45">
        <v>1</v>
      </c>
    </row>
    <row r="46" spans="6:22" x14ac:dyDescent="0.3">
      <c r="F46" t="s">
        <v>10</v>
      </c>
      <c r="G46">
        <v>25</v>
      </c>
      <c r="H46" t="s">
        <v>11</v>
      </c>
    </row>
    <row r="47" spans="6:22" x14ac:dyDescent="0.3">
      <c r="F47" t="s">
        <v>7</v>
      </c>
      <c r="G47">
        <f>G46*G45*G44</f>
        <v>25</v>
      </c>
    </row>
    <row r="48" spans="6:22" x14ac:dyDescent="0.3">
      <c r="F48" t="s">
        <v>13</v>
      </c>
      <c r="G48">
        <v>1</v>
      </c>
    </row>
    <row r="55" spans="6:8" x14ac:dyDescent="0.3">
      <c r="F55" t="s">
        <v>12</v>
      </c>
      <c r="G55">
        <f>S10*G47*G48</f>
        <v>3.0429310082623995</v>
      </c>
      <c r="H55" t="s">
        <v>11</v>
      </c>
    </row>
    <row r="56" spans="6:8" x14ac:dyDescent="0.3">
      <c r="F56" s="4" t="s">
        <v>14</v>
      </c>
      <c r="G56">
        <v>1.25</v>
      </c>
      <c r="H56" t="s">
        <v>15</v>
      </c>
    </row>
    <row r="65" spans="6:8" x14ac:dyDescent="0.3">
      <c r="F65" t="s">
        <v>16</v>
      </c>
      <c r="G65">
        <f>G56/2*G47*G47</f>
        <v>390.625</v>
      </c>
      <c r="H65" t="s">
        <v>19</v>
      </c>
    </row>
    <row r="66" spans="6:8" x14ac:dyDescent="0.3">
      <c r="F66" t="s">
        <v>17</v>
      </c>
      <c r="G66">
        <v>3</v>
      </c>
    </row>
    <row r="67" spans="6:8" x14ac:dyDescent="0.3">
      <c r="F67" t="s">
        <v>18</v>
      </c>
      <c r="G67">
        <f>G66*G65/1000</f>
        <v>1.171875</v>
      </c>
      <c r="H67" t="s">
        <v>27</v>
      </c>
    </row>
    <row r="111" spans="7:13" x14ac:dyDescent="0.3">
      <c r="G111" t="s">
        <v>25</v>
      </c>
      <c r="H111">
        <v>-1</v>
      </c>
      <c r="I111">
        <v>-2.5</v>
      </c>
      <c r="J111">
        <f>-1*0.8</f>
        <v>-0.8</v>
      </c>
      <c r="K111">
        <f>-2.5*0.8</f>
        <v>-2</v>
      </c>
      <c r="L111">
        <f>0.6*H111</f>
        <v>-0.6</v>
      </c>
      <c r="M111">
        <f>0.6*I111</f>
        <v>-1.5</v>
      </c>
    </row>
    <row r="127" spans="5:12" x14ac:dyDescent="0.3">
      <c r="E127" t="s">
        <v>27</v>
      </c>
      <c r="F127" t="s">
        <v>26</v>
      </c>
      <c r="G127" s="8">
        <f>$G$67*H111</f>
        <v>-1.171875</v>
      </c>
      <c r="H127" s="8">
        <f t="shared" ref="H127:L127" si="0">$G$67*I111</f>
        <v>-2.9296875</v>
      </c>
      <c r="I127">
        <f t="shared" si="0"/>
        <v>-0.9375</v>
      </c>
      <c r="J127">
        <f>$G$67*K111</f>
        <v>-2.34375</v>
      </c>
      <c r="K127">
        <f t="shared" si="0"/>
        <v>-0.703125</v>
      </c>
      <c r="L127">
        <f t="shared" si="0"/>
        <v>-1.7578125</v>
      </c>
    </row>
    <row r="128" spans="5:12" x14ac:dyDescent="0.3">
      <c r="G128" s="8"/>
      <c r="H128" s="8"/>
    </row>
    <row r="129" spans="5:12" x14ac:dyDescent="0.3">
      <c r="E129" t="s">
        <v>28</v>
      </c>
      <c r="G129" s="8">
        <f>2783*G127</f>
        <v>-3261.328125</v>
      </c>
      <c r="H129" s="8">
        <f t="shared" ref="H129:L129" si="1">2783*H127</f>
        <v>-8153.3203125</v>
      </c>
      <c r="I129">
        <f t="shared" si="1"/>
        <v>-2609.0625</v>
      </c>
      <c r="J129">
        <f t="shared" si="1"/>
        <v>-6522.65625</v>
      </c>
      <c r="K129">
        <f t="shared" si="1"/>
        <v>-1956.796875</v>
      </c>
      <c r="L129">
        <f t="shared" si="1"/>
        <v>-4891.9921875</v>
      </c>
    </row>
  </sheetData>
  <mergeCells count="1">
    <mergeCell ref="Q9:S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Salimov Sherzod</dc:creator>
  <cp:lastModifiedBy>Sherzod Salimov</cp:lastModifiedBy>
  <dcterms:created xsi:type="dcterms:W3CDTF">2015-06-05T18:17:20Z</dcterms:created>
  <dcterms:modified xsi:type="dcterms:W3CDTF">2022-01-10T20:22:24Z</dcterms:modified>
</cp:coreProperties>
</file>